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2.xml" ContentType="application/vnd.openxmlformats-officedocument.spreadsheetml.comments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3.xml" ContentType="application/vnd.openxmlformats-officedocument.spreadsheetml.comments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4.xml" ContentType="application/vnd.openxmlformats-officedocument.spreadsheetml.comments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PercentBF" sheetId="2" state="visible" r:id="rId2"/>
    <sheet xmlns:r="http://schemas.openxmlformats.org/officeDocument/2006/relationships" name="FatMassKg" sheetId="3" state="visible" r:id="rId3"/>
    <sheet xmlns:r="http://schemas.openxmlformats.org/officeDocument/2006/relationships" name="LeanMassKg" sheetId="4" state="visible" r:id="rId4"/>
    <sheet xmlns:r="http://schemas.openxmlformats.org/officeDocument/2006/relationships" name="TrunkFa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000"/>
    <numFmt numFmtId="166" formatCode="yyyy-mm-dd"/>
  </numFmts>
  <fonts count="6">
    <font>
      <name val="Calibri"/>
      <family val="2"/>
      <color theme="1"/>
      <sz val="11"/>
      <scheme val="minor"/>
    </font>
    <font>
      <name val="Calibri"/>
      <b val="1"/>
      <sz val="14"/>
    </font>
    <font>
      <name val="Calibri"/>
      <color rgb="00000000"/>
      <sz val="11"/>
    </font>
    <font>
      <name val="Calibri"/>
      <b val="1"/>
      <color rgb="00FFFFFF"/>
      <sz val="11"/>
    </font>
    <font>
      <name val="Calibri"/>
      <family val="2"/>
      <color theme="10"/>
      <sz val="12"/>
      <scheme val="minor"/>
    </font>
    <font>
      <name val="Calibri"/>
      <color rgb="000000FF"/>
      <sz val="1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2">
    <xf numFmtId="0" fontId="0" fillId="0" borderId="0"/>
    <xf numFmtId="0" fontId="4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3" fillId="2" borderId="1" applyAlignment="1" pivotButton="0" quotePrefix="0" xfId="0">
      <alignment horizontal="center" vertical="center"/>
    </xf>
    <xf numFmtId="0" fontId="2" fillId="0" borderId="1" applyAlignment="1" pivotButton="0" quotePrefix="0" xfId="1">
      <alignment horizontal="left" vertical="center"/>
    </xf>
    <xf numFmtId="0" fontId="2" fillId="0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4" fontId="2" fillId="0" borderId="1" applyAlignment="1" pivotButton="0" quotePrefix="0" xfId="0">
      <alignment horizontal="right" vertical="center"/>
    </xf>
    <xf numFmtId="165" fontId="2" fillId="0" borderId="1" applyAlignment="1" pivotButton="0" quotePrefix="0" xfId="0">
      <alignment horizontal="right" vertical="center"/>
    </xf>
    <xf numFmtId="1" fontId="2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right" vertical="center"/>
    </xf>
    <xf numFmtId="4" fontId="2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PercentBF: Mean BIA vs DEXA</a:t>
            </a:r>
          </a:p>
        </rich>
      </tx>
    </title>
    <plotArea>
      <scatterChart>
        <ser>
          <idx val="0"/>
          <order val="0"/>
          <tx>
            <v>Paired sessions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'PercentBF'!$H$8:$H$15</f>
            </numRef>
          </xVal>
          <yVal>
            <numRef>
              <f>'PercentBF'!$C$8:$C$15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Mean BIA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DEXA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FatMassKg: Mean BIA vs DEXA</a:t>
            </a:r>
          </a:p>
        </rich>
      </tx>
    </title>
    <plotArea>
      <scatterChart>
        <ser>
          <idx val="0"/>
          <order val="0"/>
          <tx>
            <v>Paired sessions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'FatMassKg'!$H$8:$H$15</f>
            </numRef>
          </xVal>
          <yVal>
            <numRef>
              <f>'FatMassKg'!$C$8:$C$15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Mean BIA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DEXA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LeanMassKg: Mean BIA vs DEXA</a:t>
            </a:r>
          </a:p>
        </rich>
      </tx>
    </title>
    <plotArea>
      <scatterChart>
        <ser>
          <idx val="0"/>
          <order val="0"/>
          <tx>
            <v>Paired sessions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'LeanMassKg'!$H$8:$H$15</f>
            </numRef>
          </xVal>
          <yVal>
            <numRef>
              <f>'LeanMassKg'!$C$8:$C$15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Mean BIA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DEXA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TrunkFat: Mean BIA vs DEXA</a:t>
            </a:r>
          </a:p>
        </rich>
      </tx>
    </title>
    <plotArea>
      <scatterChart>
        <ser>
          <idx val="0"/>
          <order val="0"/>
          <tx>
            <v>Paired sessions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'TrunkFat'!$H$8:$H$15</f>
            </numRef>
          </xVal>
          <yVal>
            <numRef>
              <f>'TrunkFat'!$C$8:$C$15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Mean BIA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DEXA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Perplexity</author>
  </authors>
  <commentList>
    <comment ref="K2" authorId="0" shapeId="0">
      <text>
        <t>Mean bias offset = average(BIA mean - DEXA).</t>
      </text>
    </comment>
  </commentList>
</comments>
</file>

<file path=xl/comments/comment2.xml><?xml version="1.0" encoding="utf-8"?>
<comments xmlns="http://schemas.openxmlformats.org/spreadsheetml/2006/main">
  <authors>
    <author>Perplexity</author>
  </authors>
  <commentList>
    <comment ref="K2" authorId="0" shapeId="0">
      <text>
        <t>Mean bias offset = average(BIA mean - DEXA).</t>
      </text>
    </comment>
  </commentList>
</comments>
</file>

<file path=xl/comments/comment3.xml><?xml version="1.0" encoding="utf-8"?>
<comments xmlns="http://schemas.openxmlformats.org/spreadsheetml/2006/main">
  <authors>
    <author>Perplexity</author>
  </authors>
  <commentList>
    <comment ref="K2" authorId="0" shapeId="0">
      <text>
        <t>Mean bias offset = average(BIA mean - DEXA).</t>
      </text>
    </comment>
  </commentList>
</comments>
</file>

<file path=xl/comments/comment4.xml><?xml version="1.0" encoding="utf-8"?>
<comments xmlns="http://schemas.openxmlformats.org/spreadsheetml/2006/main">
  <authors>
    <author>Perplexity</author>
  </authors>
  <commentList>
    <comment ref="K2" authorId="0" shapeId="0">
      <text>
        <t>Mean bias offset = average(BIA mean - DEXA).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1</col>
      <colOff>0</colOff>
      <row>17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PercentBF" displayName="TblPercentBF" ref="B7:L15" headerRowCount="1">
  <autoFilter ref="B7:L15"/>
  <tableColumns count="11">
    <tableColumn id="2" name="Date"/>
    <tableColumn id="3" name="DEXA"/>
    <tableColumn id="4" name="BIA 1"/>
    <tableColumn id="5" name="BIA 2"/>
    <tableColumn id="6" name="BIA 3"/>
    <tableColumn id="7" name="Notes"/>
    <tableColumn id="8" name="Mean BIA"/>
    <tableColumn id="9" name="Bias (BIA-DEXA)"/>
    <tableColumn id="10" name="Corrected BIA"/>
    <tableColumn id="11" name="Predicted DEXA (regression)"/>
    <tableColumn id="12" name="Abs Error Correct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FatMassKg" displayName="TblFatMassKg" ref="B7:L15" headerRowCount="1">
  <autoFilter ref="B7:L15"/>
  <tableColumns count="11">
    <tableColumn id="2" name="Date"/>
    <tableColumn id="3" name="DEXA"/>
    <tableColumn id="4" name="BIA 1"/>
    <tableColumn id="5" name="BIA 2"/>
    <tableColumn id="6" name="BIA 3"/>
    <tableColumn id="7" name="Notes"/>
    <tableColumn id="8" name="Mean BIA"/>
    <tableColumn id="9" name="Bias (BIA-DEXA)"/>
    <tableColumn id="10" name="Corrected BIA"/>
    <tableColumn id="11" name="Predicted DEXA (regression)"/>
    <tableColumn id="12" name="Abs Error Correct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LeanMassKg" displayName="TblLeanMassKg" ref="B7:L15" headerRowCount="1">
  <autoFilter ref="B7:L15"/>
  <tableColumns count="11">
    <tableColumn id="2" name="Date"/>
    <tableColumn id="3" name="DEXA"/>
    <tableColumn id="4" name="BIA 1"/>
    <tableColumn id="5" name="BIA 2"/>
    <tableColumn id="6" name="BIA 3"/>
    <tableColumn id="7" name="Notes"/>
    <tableColumn id="8" name="Mean BIA"/>
    <tableColumn id="9" name="Bias (BIA-DEXA)"/>
    <tableColumn id="10" name="Corrected BIA"/>
    <tableColumn id="11" name="Predicted DEXA (regression)"/>
    <tableColumn id="12" name="Abs Error Correct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TrunkFat" displayName="TblTrunkFat" ref="B7:L15" headerRowCount="1">
  <autoFilter ref="B7:L15"/>
  <tableColumns count="11">
    <tableColumn id="2" name="Date"/>
    <tableColumn id="3" name="DEXA"/>
    <tableColumn id="4" name="BIA 1"/>
    <tableColumn id="5" name="BIA 2"/>
    <tableColumn id="6" name="BIA 3"/>
    <tableColumn id="7" name="Notes"/>
    <tableColumn id="8" name="Mean BIA"/>
    <tableColumn id="9" name="Bias (BIA-DEXA)"/>
    <tableColumn id="10" name="Corrected BIA"/>
    <tableColumn id="11" name="Predicted DEXA (regression)"/>
    <tableColumn id="12" name="Abs Error Correc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PercentBF!A1" TargetMode="External" Id="rId1"/><Relationship Type="http://schemas.openxmlformats.org/officeDocument/2006/relationships/hyperlink" Target="#FatMassKg!A1" TargetMode="External" Id="rId2"/><Relationship Type="http://schemas.openxmlformats.org/officeDocument/2006/relationships/hyperlink" Target="#LeanMassKg!A1" TargetMode="External" Id="rId3"/><Relationship Type="http://schemas.openxmlformats.org/officeDocument/2006/relationships/hyperlink" Target="#TrunkFat!A1" TargetMode="External" Id="rId4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2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table" Target="/xl/tables/table3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table" Target="/xl/tables/table4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10"/>
  <sheetViews>
    <sheetView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75" customWidth="1" min="3" max="3"/>
  </cols>
  <sheetData>
    <row r="2">
      <c r="B2" s="1" t="inlineStr">
        <is>
          <t>BIA vs DEXA Calibration Template</t>
        </is>
      </c>
    </row>
    <row r="3" ht="34" customHeight="1">
      <c r="B3" s="2" t="inlineStr">
        <is>
          <t>Enter one row per paired DEXA/BIA session on the metric sheets. Blue cells are inputs. Black cells are formulas. Use at least 3 paired sessions; 5–8 improves regression stability.</t>
        </is>
      </c>
    </row>
    <row r="4" ht="34" customHeight="1"/>
    <row r="6">
      <c r="B6" s="3" t="inlineStr">
        <is>
          <t>Sheet</t>
        </is>
      </c>
      <c r="C6" s="3" t="inlineStr">
        <is>
          <t>Purpose</t>
        </is>
      </c>
    </row>
    <row r="7">
      <c r="B7" s="4" t="inlineStr">
        <is>
          <t>PercentBF</t>
        </is>
      </c>
      <c r="C7" s="5" t="inlineStr">
        <is>
          <t>Calibrate total body fat % against DEXA</t>
        </is>
      </c>
    </row>
    <row r="8">
      <c r="B8" s="4" t="inlineStr">
        <is>
          <t>FatMassKg</t>
        </is>
      </c>
      <c r="C8" s="5" t="inlineStr">
        <is>
          <t>Calibrate fat mass (kg) against DEXA</t>
        </is>
      </c>
    </row>
    <row r="9">
      <c r="B9" s="4" t="inlineStr">
        <is>
          <t>LeanMassKg</t>
        </is>
      </c>
      <c r="C9" s="5" t="inlineStr">
        <is>
          <t>Calibrate lean mass (kg) against DEXA</t>
        </is>
      </c>
    </row>
    <row r="10">
      <c r="B10" s="4" t="inlineStr">
        <is>
          <t>TrunkFat</t>
        </is>
      </c>
      <c r="C10" s="5" t="inlineStr">
        <is>
          <t>Calibrate trunk fat against DEXA (%, kg, or trunk metric—keep units consistent)</t>
        </is>
      </c>
    </row>
  </sheetData>
  <mergeCells count="2">
    <mergeCell ref="B2:H2"/>
    <mergeCell ref="B3:H4"/>
  </mergeCells>
  <hyperlinks>
    <hyperlink xmlns:r="http://schemas.openxmlformats.org/officeDocument/2006/relationships" ref="B7" r:id="rId1"/>
    <hyperlink xmlns:r="http://schemas.openxmlformats.org/officeDocument/2006/relationships" ref="B8" r:id="rId2"/>
    <hyperlink xmlns:r="http://schemas.openxmlformats.org/officeDocument/2006/relationships" ref="B9" r:id="rId3"/>
    <hyperlink xmlns:r="http://schemas.openxmlformats.org/officeDocument/2006/relationships" ref="B10" r:id="rId4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L15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14" customWidth="1" min="8" max="8"/>
    <col width="16" customWidth="1" min="9" max="9"/>
    <col width="16" customWidth="1" min="10" max="10"/>
    <col width="20" customWidth="1" min="11" max="11"/>
    <col width="20" customWidth="1" min="12" max="12"/>
  </cols>
  <sheetData>
    <row r="2">
      <c r="B2" s="1" t="inlineStr">
        <is>
          <t>PercentBF Calibration</t>
        </is>
      </c>
      <c r="K2" s="6" t="inlineStr">
        <is>
          <t>Mean bias offset</t>
        </is>
      </c>
      <c r="L2" s="7">
        <f>IFERROR(AVERAGE(I8:I15),"")</f>
        <v/>
      </c>
    </row>
    <row r="3" ht="32" customHeight="1">
      <c r="B3" s="2" t="inlineStr">
        <is>
          <t>Enter paired sessions in rows 8:15. Keep DEXA and BIA units identical for this sheet (%). Columns H:L calculate session mean, bias, mean-bias correction, and regression-predicted DEXA.</t>
        </is>
      </c>
      <c r="K3" s="6" t="inlineStr">
        <is>
          <t>Slope (DEXA on BIA)</t>
        </is>
      </c>
      <c r="L3" s="8">
        <f>IF(COUNT(H8:H15)&gt;=3,SLOPE(C8:C15,H8:H15),"")</f>
        <v/>
      </c>
    </row>
    <row r="4" ht="32" customHeight="1">
      <c r="K4" s="6" t="inlineStr">
        <is>
          <t>Intercept</t>
        </is>
      </c>
      <c r="L4" s="7">
        <f>IF(COUNT(H8:H15)&gt;=3,INTERCEPT(C8:C15,H8:H15),"")</f>
        <v/>
      </c>
    </row>
    <row r="5">
      <c r="K5" s="6" t="inlineStr">
        <is>
          <t>Sessions entered</t>
        </is>
      </c>
      <c r="L5" s="9">
        <f>COUNT(C8:C15)</f>
        <v/>
      </c>
    </row>
    <row r="6">
      <c r="K6" s="6" t="inlineStr">
        <is>
          <t>Suggested method</t>
        </is>
      </c>
      <c r="L6" s="5">
        <f>IF(L5&lt;3,"Need more paired sessions",IF(ABS(MAX(I8:I15)-MIN(I8:I15))&lt;0.02,"Bias offset is probably sufficient","Check regression column"))</f>
        <v/>
      </c>
    </row>
    <row r="7">
      <c r="B7" s="3" t="inlineStr">
        <is>
          <t>Date</t>
        </is>
      </c>
      <c r="C7" s="3" t="inlineStr">
        <is>
          <t>DEXA</t>
        </is>
      </c>
      <c r="D7" s="3" t="inlineStr">
        <is>
          <t>BIA 1</t>
        </is>
      </c>
      <c r="E7" s="3" t="inlineStr">
        <is>
          <t>BIA 2</t>
        </is>
      </c>
      <c r="F7" s="3" t="inlineStr">
        <is>
          <t>BIA 3</t>
        </is>
      </c>
      <c r="G7" s="3" t="inlineStr">
        <is>
          <t>Notes</t>
        </is>
      </c>
      <c r="H7" s="3" t="inlineStr">
        <is>
          <t>Mean BIA</t>
        </is>
      </c>
      <c r="I7" s="3" t="inlineStr">
        <is>
          <t>Bias (BIA-DEXA)</t>
        </is>
      </c>
      <c r="J7" s="3" t="inlineStr">
        <is>
          <t>Corrected BIA</t>
        </is>
      </c>
      <c r="K7" s="3" t="inlineStr">
        <is>
          <t>Predicted DEXA (regression)</t>
        </is>
      </c>
      <c r="L7" s="3" t="inlineStr">
        <is>
          <t>Abs Error Corrected</t>
        </is>
      </c>
    </row>
    <row r="8">
      <c r="B8" s="10" t="inlineStr">
        <is>
          <t>2026-01-10</t>
        </is>
      </c>
      <c r="C8" s="11" t="n">
        <v>0.24</v>
      </c>
      <c r="D8" s="11" t="n">
        <v>0.253</v>
      </c>
      <c r="E8" s="11" t="n">
        <v>0.25</v>
      </c>
      <c r="F8" s="11" t="n">
        <v>0.255</v>
      </c>
      <c r="G8" s="5" t="inlineStr">
        <is>
          <t>Replace sample data with your own paired sessions</t>
        </is>
      </c>
      <c r="H8" s="7">
        <f>IF(COUNTA(D8:F8)=0,"",AVERAGE(D8:F8))</f>
        <v/>
      </c>
      <c r="I8" s="7">
        <f>IF(OR(C8="",H8=""),"",H8-C8)</f>
        <v/>
      </c>
      <c r="J8" s="7">
        <f>IF(H8="","",H8-$L$2)</f>
        <v/>
      </c>
      <c r="K8" s="7">
        <f>IF(H8="","",$L$3*H8+$L$4)</f>
        <v/>
      </c>
      <c r="L8" s="7">
        <f>IF(OR(C8="",J8=""),"",ABS(J8-C8))</f>
        <v/>
      </c>
    </row>
    <row r="9">
      <c r="B9" s="10" t="inlineStr">
        <is>
          <t>2026-04-10</t>
        </is>
      </c>
      <c r="C9" s="11" t="n">
        <v>0.221</v>
      </c>
      <c r="D9" s="11" t="n">
        <v>0.232</v>
      </c>
      <c r="E9" s="11" t="n">
        <v>0.229</v>
      </c>
      <c r="F9" s="11" t="n">
        <v>0.234</v>
      </c>
      <c r="G9" s="5" t="inlineStr">
        <is>
          <t>Replace sample data with your own paired sessions</t>
        </is>
      </c>
      <c r="H9" s="7">
        <f>IF(COUNTA(D9:F9)=0,"",AVERAGE(D9:F9))</f>
        <v/>
      </c>
      <c r="I9" s="7">
        <f>IF(OR(C9="",H9=""),"",H9-C9)</f>
        <v/>
      </c>
      <c r="J9" s="7">
        <f>IF(H9="","",H9-$L$2)</f>
        <v/>
      </c>
      <c r="K9" s="7">
        <f>IF(H9="","",$L$3*H9+$L$4)</f>
        <v/>
      </c>
      <c r="L9" s="7">
        <f>IF(OR(C9="",J9=""),"",ABS(J9-C9))</f>
        <v/>
      </c>
    </row>
    <row r="10">
      <c r="B10" s="10" t="n"/>
      <c r="C10" s="11" t="n"/>
      <c r="D10" s="11" t="n"/>
      <c r="E10" s="11" t="n"/>
      <c r="F10" s="11" t="n"/>
      <c r="G10" s="5" t="n"/>
      <c r="H10" s="7">
        <f>IF(COUNTA(D10:F10)=0,"",AVERAGE(D10:F10))</f>
        <v/>
      </c>
      <c r="I10" s="7">
        <f>IF(OR(C10="",H10=""),"",H10-C10)</f>
        <v/>
      </c>
      <c r="J10" s="7">
        <f>IF(H10="","",H10-$L$2)</f>
        <v/>
      </c>
      <c r="K10" s="7">
        <f>IF(H10="","",$L$3*H10+$L$4)</f>
        <v/>
      </c>
      <c r="L10" s="7">
        <f>IF(OR(C10="",J10=""),"",ABS(J10-C10))</f>
        <v/>
      </c>
    </row>
    <row r="11">
      <c r="B11" s="10" t="n"/>
      <c r="C11" s="11" t="n"/>
      <c r="D11" s="11" t="n"/>
      <c r="E11" s="11" t="n"/>
      <c r="F11" s="11" t="n"/>
      <c r="G11" s="5" t="n"/>
      <c r="H11" s="7">
        <f>IF(COUNTA(D11:F11)=0,"",AVERAGE(D11:F11))</f>
        <v/>
      </c>
      <c r="I11" s="7">
        <f>IF(OR(C11="",H11=""),"",H11-C11)</f>
        <v/>
      </c>
      <c r="J11" s="7">
        <f>IF(H11="","",H11-$L$2)</f>
        <v/>
      </c>
      <c r="K11" s="7">
        <f>IF(H11="","",$L$3*H11+$L$4)</f>
        <v/>
      </c>
      <c r="L11" s="7">
        <f>IF(OR(C11="",J11=""),"",ABS(J11-C11))</f>
        <v/>
      </c>
    </row>
    <row r="12">
      <c r="B12" s="10" t="n"/>
      <c r="C12" s="11" t="n"/>
      <c r="D12" s="11" t="n"/>
      <c r="E12" s="11" t="n"/>
      <c r="F12" s="11" t="n"/>
      <c r="G12" s="5" t="n"/>
      <c r="H12" s="7">
        <f>IF(COUNTA(D12:F12)=0,"",AVERAGE(D12:F12))</f>
        <v/>
      </c>
      <c r="I12" s="7">
        <f>IF(OR(C12="",H12=""),"",H12-C12)</f>
        <v/>
      </c>
      <c r="J12" s="7">
        <f>IF(H12="","",H12-$L$2)</f>
        <v/>
      </c>
      <c r="K12" s="7">
        <f>IF(H12="","",$L$3*H12+$L$4)</f>
        <v/>
      </c>
      <c r="L12" s="7">
        <f>IF(OR(C12="",J12=""),"",ABS(J12-C12))</f>
        <v/>
      </c>
    </row>
    <row r="13">
      <c r="B13" s="10" t="n"/>
      <c r="C13" s="11" t="n"/>
      <c r="D13" s="11" t="n"/>
      <c r="E13" s="11" t="n"/>
      <c r="F13" s="11" t="n"/>
      <c r="G13" s="5" t="n"/>
      <c r="H13" s="7">
        <f>IF(COUNTA(D13:F13)=0,"",AVERAGE(D13:F13))</f>
        <v/>
      </c>
      <c r="I13" s="7">
        <f>IF(OR(C13="",H13=""),"",H13-C13)</f>
        <v/>
      </c>
      <c r="J13" s="7">
        <f>IF(H13="","",H13-$L$2)</f>
        <v/>
      </c>
      <c r="K13" s="7">
        <f>IF(H13="","",$L$3*H13+$L$4)</f>
        <v/>
      </c>
      <c r="L13" s="7">
        <f>IF(OR(C13="",J13=""),"",ABS(J13-C13))</f>
        <v/>
      </c>
    </row>
    <row r="14">
      <c r="B14" s="10" t="n"/>
      <c r="C14" s="11" t="n"/>
      <c r="D14" s="11" t="n"/>
      <c r="E14" s="11" t="n"/>
      <c r="F14" s="11" t="n"/>
      <c r="G14" s="5" t="n"/>
      <c r="H14" s="7">
        <f>IF(COUNTA(D14:F14)=0,"",AVERAGE(D14:F14))</f>
        <v/>
      </c>
      <c r="I14" s="7">
        <f>IF(OR(C14="",H14=""),"",H14-C14)</f>
        <v/>
      </c>
      <c r="J14" s="7">
        <f>IF(H14="","",H14-$L$2)</f>
        <v/>
      </c>
      <c r="K14" s="7">
        <f>IF(H14="","",$L$3*H14+$L$4)</f>
        <v/>
      </c>
      <c r="L14" s="7">
        <f>IF(OR(C14="",J14=""),"",ABS(J14-C14))</f>
        <v/>
      </c>
    </row>
    <row r="15">
      <c r="B15" s="10" t="n"/>
      <c r="C15" s="11" t="n"/>
      <c r="D15" s="11" t="n"/>
      <c r="E15" s="11" t="n"/>
      <c r="F15" s="11" t="n"/>
      <c r="G15" s="5" t="n"/>
      <c r="H15" s="7">
        <f>IF(COUNTA(D15:F15)=0,"",AVERAGE(D15:F15))</f>
        <v/>
      </c>
      <c r="I15" s="7">
        <f>IF(OR(C15="",H15=""),"",H15-C15)</f>
        <v/>
      </c>
      <c r="J15" s="7">
        <f>IF(H15="","",H15-$L$2)</f>
        <v/>
      </c>
      <c r="K15" s="7">
        <f>IF(H15="","",$L$3*H15+$L$4)</f>
        <v/>
      </c>
      <c r="L15" s="7">
        <f>IF(OR(C15="",J15=""),"",ABS(J15-C15))</f>
        <v/>
      </c>
    </row>
  </sheetData>
  <mergeCells count="2">
    <mergeCell ref="B3:J4"/>
    <mergeCell ref="B2:J2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  <tableParts count="1"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L15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14" customWidth="1" min="8" max="8"/>
    <col width="16" customWidth="1" min="9" max="9"/>
    <col width="16" customWidth="1" min="10" max="10"/>
    <col width="20" customWidth="1" min="11" max="11"/>
    <col width="20" customWidth="1" min="12" max="12"/>
  </cols>
  <sheetData>
    <row r="2">
      <c r="B2" s="1" t="inlineStr">
        <is>
          <t>FatMassKg Calibration</t>
        </is>
      </c>
      <c r="K2" s="6" t="inlineStr">
        <is>
          <t>Mean bias offset</t>
        </is>
      </c>
      <c r="L2" s="12">
        <f>IFERROR(AVERAGE(I8:I15),"")</f>
        <v/>
      </c>
    </row>
    <row r="3" ht="32" customHeight="1">
      <c r="B3" s="2" t="inlineStr">
        <is>
          <t>Enter paired sessions in rows 8:15. Keep DEXA and BIA units identical for this sheet (kg). Columns H:L calculate session mean, bias, mean-bias correction, and regression-predicted DEXA.</t>
        </is>
      </c>
      <c r="K3" s="6" t="inlineStr">
        <is>
          <t>Slope (DEXA on BIA)</t>
        </is>
      </c>
      <c r="L3" s="8">
        <f>IF(COUNT(H8:H15)&gt;=3,SLOPE(C8:C15,H8:H15),"")</f>
        <v/>
      </c>
    </row>
    <row r="4" ht="32" customHeight="1">
      <c r="K4" s="6" t="inlineStr">
        <is>
          <t>Intercept</t>
        </is>
      </c>
      <c r="L4" s="12">
        <f>IF(COUNT(H8:H15)&gt;=3,INTERCEPT(C8:C15,H8:H15),"")</f>
        <v/>
      </c>
    </row>
    <row r="5">
      <c r="K5" s="6" t="inlineStr">
        <is>
          <t>Sessions entered</t>
        </is>
      </c>
      <c r="L5" s="9">
        <f>COUNT(C8:C15)</f>
        <v/>
      </c>
    </row>
    <row r="6">
      <c r="K6" s="6" t="inlineStr">
        <is>
          <t>Suggested method</t>
        </is>
      </c>
      <c r="L6" s="5">
        <f>IF(L5&lt;3,"Need more paired sessions",IF(ABS(MAX(I8:I15)-MIN(I8:I15))&lt;2,"Bias offset is probably sufficient","Check regression column"))</f>
        <v/>
      </c>
    </row>
    <row r="7">
      <c r="B7" s="3" t="inlineStr">
        <is>
          <t>Date</t>
        </is>
      </c>
      <c r="C7" s="3" t="inlineStr">
        <is>
          <t>DEXA</t>
        </is>
      </c>
      <c r="D7" s="3" t="inlineStr">
        <is>
          <t>BIA 1</t>
        </is>
      </c>
      <c r="E7" s="3" t="inlineStr">
        <is>
          <t>BIA 2</t>
        </is>
      </c>
      <c r="F7" s="3" t="inlineStr">
        <is>
          <t>BIA 3</t>
        </is>
      </c>
      <c r="G7" s="3" t="inlineStr">
        <is>
          <t>Notes</t>
        </is>
      </c>
      <c r="H7" s="3" t="inlineStr">
        <is>
          <t>Mean BIA</t>
        </is>
      </c>
      <c r="I7" s="3" t="inlineStr">
        <is>
          <t>Bias (BIA-DEXA)</t>
        </is>
      </c>
      <c r="J7" s="3" t="inlineStr">
        <is>
          <t>Corrected BIA</t>
        </is>
      </c>
      <c r="K7" s="3" t="inlineStr">
        <is>
          <t>Predicted DEXA (regression)</t>
        </is>
      </c>
      <c r="L7" s="3" t="inlineStr">
        <is>
          <t>Abs Error Corrected</t>
        </is>
      </c>
    </row>
    <row r="8">
      <c r="B8" s="10" t="inlineStr">
        <is>
          <t>2026-01-10</t>
        </is>
      </c>
      <c r="C8" s="13" t="n">
        <v>22.4</v>
      </c>
      <c r="D8" s="13" t="n">
        <v>23.1</v>
      </c>
      <c r="E8" s="13" t="n">
        <v>22.9</v>
      </c>
      <c r="F8" s="13" t="n">
        <v>23.2</v>
      </c>
      <c r="G8" s="5" t="inlineStr">
        <is>
          <t>Replace sample data with your own paired sessions</t>
        </is>
      </c>
      <c r="H8" s="12">
        <f>IF(COUNTA(D8:F8)=0,"",AVERAGE(D8:F8))</f>
        <v/>
      </c>
      <c r="I8" s="12">
        <f>IF(OR(C8="",H8=""),"",H8-C8)</f>
        <v/>
      </c>
      <c r="J8" s="12">
        <f>IF(H8="","",H8-$L$2)</f>
        <v/>
      </c>
      <c r="K8" s="12">
        <f>IF(H8="","",$L$3*H8+$L$4)</f>
        <v/>
      </c>
      <c r="L8" s="12">
        <f>IF(OR(C8="",J8=""),"",ABS(J8-C8))</f>
        <v/>
      </c>
    </row>
    <row r="9">
      <c r="B9" s="10" t="inlineStr">
        <is>
          <t>2026-04-10</t>
        </is>
      </c>
      <c r="C9" s="13" t="n">
        <v>20.6</v>
      </c>
      <c r="D9" s="13" t="n">
        <v>21.3</v>
      </c>
      <c r="E9" s="13" t="n">
        <v>21.1</v>
      </c>
      <c r="F9" s="13" t="n">
        <v>21.4</v>
      </c>
      <c r="G9" s="5" t="inlineStr">
        <is>
          <t>Replace sample data with your own paired sessions</t>
        </is>
      </c>
      <c r="H9" s="12">
        <f>IF(COUNTA(D9:F9)=0,"",AVERAGE(D9:F9))</f>
        <v/>
      </c>
      <c r="I9" s="12">
        <f>IF(OR(C9="",H9=""),"",H9-C9)</f>
        <v/>
      </c>
      <c r="J9" s="12">
        <f>IF(H9="","",H9-$L$2)</f>
        <v/>
      </c>
      <c r="K9" s="12">
        <f>IF(H9="","",$L$3*H9+$L$4)</f>
        <v/>
      </c>
      <c r="L9" s="12">
        <f>IF(OR(C9="",J9=""),"",ABS(J9-C9))</f>
        <v/>
      </c>
    </row>
    <row r="10">
      <c r="B10" s="10" t="n"/>
      <c r="C10" s="13" t="n"/>
      <c r="D10" s="13" t="n"/>
      <c r="E10" s="13" t="n"/>
      <c r="F10" s="13" t="n"/>
      <c r="G10" s="5" t="n"/>
      <c r="H10" s="12">
        <f>IF(COUNTA(D10:F10)=0,"",AVERAGE(D10:F10))</f>
        <v/>
      </c>
      <c r="I10" s="12">
        <f>IF(OR(C10="",H10=""),"",H10-C10)</f>
        <v/>
      </c>
      <c r="J10" s="12">
        <f>IF(H10="","",H10-$L$2)</f>
        <v/>
      </c>
      <c r="K10" s="12">
        <f>IF(H10="","",$L$3*H10+$L$4)</f>
        <v/>
      </c>
      <c r="L10" s="12">
        <f>IF(OR(C10="",J10=""),"",ABS(J10-C10))</f>
        <v/>
      </c>
    </row>
    <row r="11">
      <c r="B11" s="10" t="n"/>
      <c r="C11" s="13" t="n"/>
      <c r="D11" s="13" t="n"/>
      <c r="E11" s="13" t="n"/>
      <c r="F11" s="13" t="n"/>
      <c r="G11" s="5" t="n"/>
      <c r="H11" s="12">
        <f>IF(COUNTA(D11:F11)=0,"",AVERAGE(D11:F11))</f>
        <v/>
      </c>
      <c r="I11" s="12">
        <f>IF(OR(C11="",H11=""),"",H11-C11)</f>
        <v/>
      </c>
      <c r="J11" s="12">
        <f>IF(H11="","",H11-$L$2)</f>
        <v/>
      </c>
      <c r="K11" s="12">
        <f>IF(H11="","",$L$3*H11+$L$4)</f>
        <v/>
      </c>
      <c r="L11" s="12">
        <f>IF(OR(C11="",J11=""),"",ABS(J11-C11))</f>
        <v/>
      </c>
    </row>
    <row r="12">
      <c r="B12" s="10" t="n"/>
      <c r="C12" s="13" t="n"/>
      <c r="D12" s="13" t="n"/>
      <c r="E12" s="13" t="n"/>
      <c r="F12" s="13" t="n"/>
      <c r="G12" s="5" t="n"/>
      <c r="H12" s="12">
        <f>IF(COUNTA(D12:F12)=0,"",AVERAGE(D12:F12))</f>
        <v/>
      </c>
      <c r="I12" s="12">
        <f>IF(OR(C12="",H12=""),"",H12-C12)</f>
        <v/>
      </c>
      <c r="J12" s="12">
        <f>IF(H12="","",H12-$L$2)</f>
        <v/>
      </c>
      <c r="K12" s="12">
        <f>IF(H12="","",$L$3*H12+$L$4)</f>
        <v/>
      </c>
      <c r="L12" s="12">
        <f>IF(OR(C12="",J12=""),"",ABS(J12-C12))</f>
        <v/>
      </c>
    </row>
    <row r="13">
      <c r="B13" s="10" t="n"/>
      <c r="C13" s="13" t="n"/>
      <c r="D13" s="13" t="n"/>
      <c r="E13" s="13" t="n"/>
      <c r="F13" s="13" t="n"/>
      <c r="G13" s="5" t="n"/>
      <c r="H13" s="12">
        <f>IF(COUNTA(D13:F13)=0,"",AVERAGE(D13:F13))</f>
        <v/>
      </c>
      <c r="I13" s="12">
        <f>IF(OR(C13="",H13=""),"",H13-C13)</f>
        <v/>
      </c>
      <c r="J13" s="12">
        <f>IF(H13="","",H13-$L$2)</f>
        <v/>
      </c>
      <c r="K13" s="12">
        <f>IF(H13="","",$L$3*H13+$L$4)</f>
        <v/>
      </c>
      <c r="L13" s="12">
        <f>IF(OR(C13="",J13=""),"",ABS(J13-C13))</f>
        <v/>
      </c>
    </row>
    <row r="14">
      <c r="B14" s="10" t="n"/>
      <c r="C14" s="13" t="n"/>
      <c r="D14" s="13" t="n"/>
      <c r="E14" s="13" t="n"/>
      <c r="F14" s="13" t="n"/>
      <c r="G14" s="5" t="n"/>
      <c r="H14" s="12">
        <f>IF(COUNTA(D14:F14)=0,"",AVERAGE(D14:F14))</f>
        <v/>
      </c>
      <c r="I14" s="12">
        <f>IF(OR(C14="",H14=""),"",H14-C14)</f>
        <v/>
      </c>
      <c r="J14" s="12">
        <f>IF(H14="","",H14-$L$2)</f>
        <v/>
      </c>
      <c r="K14" s="12">
        <f>IF(H14="","",$L$3*H14+$L$4)</f>
        <v/>
      </c>
      <c r="L14" s="12">
        <f>IF(OR(C14="",J14=""),"",ABS(J14-C14))</f>
        <v/>
      </c>
    </row>
    <row r="15">
      <c r="B15" s="10" t="n"/>
      <c r="C15" s="13" t="n"/>
      <c r="D15" s="13" t="n"/>
      <c r="E15" s="13" t="n"/>
      <c r="F15" s="13" t="n"/>
      <c r="G15" s="5" t="n"/>
      <c r="H15" s="12">
        <f>IF(COUNTA(D15:F15)=0,"",AVERAGE(D15:F15))</f>
        <v/>
      </c>
      <c r="I15" s="12">
        <f>IF(OR(C15="",H15=""),"",H15-C15)</f>
        <v/>
      </c>
      <c r="J15" s="12">
        <f>IF(H15="","",H15-$L$2)</f>
        <v/>
      </c>
      <c r="K15" s="12">
        <f>IF(H15="","",$L$3*H15+$L$4)</f>
        <v/>
      </c>
      <c r="L15" s="12">
        <f>IF(OR(C15="",J15=""),"",ABS(J15-C15))</f>
        <v/>
      </c>
    </row>
  </sheetData>
  <mergeCells count="2">
    <mergeCell ref="B3:J4"/>
    <mergeCell ref="B2:J2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  <tableParts count="1"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L15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14" customWidth="1" min="8" max="8"/>
    <col width="16" customWidth="1" min="9" max="9"/>
    <col width="16" customWidth="1" min="10" max="10"/>
    <col width="20" customWidth="1" min="11" max="11"/>
    <col width="20" customWidth="1" min="12" max="12"/>
  </cols>
  <sheetData>
    <row r="2">
      <c r="B2" s="1" t="inlineStr">
        <is>
          <t>LeanMassKg Calibration</t>
        </is>
      </c>
      <c r="K2" s="6" t="inlineStr">
        <is>
          <t>Mean bias offset</t>
        </is>
      </c>
      <c r="L2" s="12">
        <f>IFERROR(AVERAGE(I8:I15),"")</f>
        <v/>
      </c>
    </row>
    <row r="3" ht="32" customHeight="1">
      <c r="B3" s="2" t="inlineStr">
        <is>
          <t>Enter paired sessions in rows 8:15. Keep DEXA and BIA units identical for this sheet (kg). Columns H:L calculate session mean, bias, mean-bias correction, and regression-predicted DEXA.</t>
        </is>
      </c>
      <c r="K3" s="6" t="inlineStr">
        <is>
          <t>Slope (DEXA on BIA)</t>
        </is>
      </c>
      <c r="L3" s="8">
        <f>IF(COUNT(H8:H15)&gt;=3,SLOPE(C8:C15,H8:H15),"")</f>
        <v/>
      </c>
    </row>
    <row r="4" ht="32" customHeight="1">
      <c r="K4" s="6" t="inlineStr">
        <is>
          <t>Intercept</t>
        </is>
      </c>
      <c r="L4" s="12">
        <f>IF(COUNT(H8:H15)&gt;=3,INTERCEPT(C8:C15,H8:H15),"")</f>
        <v/>
      </c>
    </row>
    <row r="5">
      <c r="K5" s="6" t="inlineStr">
        <is>
          <t>Sessions entered</t>
        </is>
      </c>
      <c r="L5" s="9">
        <f>COUNT(C8:C15)</f>
        <v/>
      </c>
    </row>
    <row r="6">
      <c r="K6" s="6" t="inlineStr">
        <is>
          <t>Suggested method</t>
        </is>
      </c>
      <c r="L6" s="5">
        <f>IF(L5&lt;3,"Need more paired sessions",IF(ABS(MAX(I8:I15)-MIN(I8:I15))&lt;2,"Bias offset is probably sufficient","Check regression column"))</f>
        <v/>
      </c>
    </row>
    <row r="7">
      <c r="B7" s="3" t="inlineStr">
        <is>
          <t>Date</t>
        </is>
      </c>
      <c r="C7" s="3" t="inlineStr">
        <is>
          <t>DEXA</t>
        </is>
      </c>
      <c r="D7" s="3" t="inlineStr">
        <is>
          <t>BIA 1</t>
        </is>
      </c>
      <c r="E7" s="3" t="inlineStr">
        <is>
          <t>BIA 2</t>
        </is>
      </c>
      <c r="F7" s="3" t="inlineStr">
        <is>
          <t>BIA 3</t>
        </is>
      </c>
      <c r="G7" s="3" t="inlineStr">
        <is>
          <t>Notes</t>
        </is>
      </c>
      <c r="H7" s="3" t="inlineStr">
        <is>
          <t>Mean BIA</t>
        </is>
      </c>
      <c r="I7" s="3" t="inlineStr">
        <is>
          <t>Bias (BIA-DEXA)</t>
        </is>
      </c>
      <c r="J7" s="3" t="inlineStr">
        <is>
          <t>Corrected BIA</t>
        </is>
      </c>
      <c r="K7" s="3" t="inlineStr">
        <is>
          <t>Predicted DEXA (regression)</t>
        </is>
      </c>
      <c r="L7" s="3" t="inlineStr">
        <is>
          <t>Abs Error Corrected</t>
        </is>
      </c>
    </row>
    <row r="8">
      <c r="B8" s="10" t="inlineStr">
        <is>
          <t>2026-01-10</t>
        </is>
      </c>
      <c r="C8" s="13" t="n">
        <v>66.8</v>
      </c>
      <c r="D8" s="13" t="n">
        <v>65.90000000000001</v>
      </c>
      <c r="E8" s="13" t="n">
        <v>66.09999999999999</v>
      </c>
      <c r="F8" s="13" t="n">
        <v>65.8</v>
      </c>
      <c r="G8" s="5" t="inlineStr">
        <is>
          <t>Replace sample data with your own paired sessions</t>
        </is>
      </c>
      <c r="H8" s="12">
        <f>IF(COUNTA(D8:F8)=0,"",AVERAGE(D8:F8))</f>
        <v/>
      </c>
      <c r="I8" s="12">
        <f>IF(OR(C8="",H8=""),"",H8-C8)</f>
        <v/>
      </c>
      <c r="J8" s="12">
        <f>IF(H8="","",H8-$L$2)</f>
        <v/>
      </c>
      <c r="K8" s="12">
        <f>IF(H8="","",$L$3*H8+$L$4)</f>
        <v/>
      </c>
      <c r="L8" s="12">
        <f>IF(OR(C8="",J8=""),"",ABS(J8-C8))</f>
        <v/>
      </c>
    </row>
    <row r="9">
      <c r="B9" s="10" t="inlineStr">
        <is>
          <t>2026-04-10</t>
        </is>
      </c>
      <c r="C9" s="13" t="n">
        <v>67.40000000000001</v>
      </c>
      <c r="D9" s="13" t="n">
        <v>66.8</v>
      </c>
      <c r="E9" s="13" t="n">
        <v>67</v>
      </c>
      <c r="F9" s="13" t="n">
        <v>66.7</v>
      </c>
      <c r="G9" s="5" t="inlineStr">
        <is>
          <t>Replace sample data with your own paired sessions</t>
        </is>
      </c>
      <c r="H9" s="12">
        <f>IF(COUNTA(D9:F9)=0,"",AVERAGE(D9:F9))</f>
        <v/>
      </c>
      <c r="I9" s="12">
        <f>IF(OR(C9="",H9=""),"",H9-C9)</f>
        <v/>
      </c>
      <c r="J9" s="12">
        <f>IF(H9="","",H9-$L$2)</f>
        <v/>
      </c>
      <c r="K9" s="12">
        <f>IF(H9="","",$L$3*H9+$L$4)</f>
        <v/>
      </c>
      <c r="L9" s="12">
        <f>IF(OR(C9="",J9=""),"",ABS(J9-C9))</f>
        <v/>
      </c>
    </row>
    <row r="10">
      <c r="B10" s="10" t="n"/>
      <c r="C10" s="13" t="n"/>
      <c r="D10" s="13" t="n"/>
      <c r="E10" s="13" t="n"/>
      <c r="F10" s="13" t="n"/>
      <c r="G10" s="5" t="n"/>
      <c r="H10" s="12">
        <f>IF(COUNTA(D10:F10)=0,"",AVERAGE(D10:F10))</f>
        <v/>
      </c>
      <c r="I10" s="12">
        <f>IF(OR(C10="",H10=""),"",H10-C10)</f>
        <v/>
      </c>
      <c r="J10" s="12">
        <f>IF(H10="","",H10-$L$2)</f>
        <v/>
      </c>
      <c r="K10" s="12">
        <f>IF(H10="","",$L$3*H10+$L$4)</f>
        <v/>
      </c>
      <c r="L10" s="12">
        <f>IF(OR(C10="",J10=""),"",ABS(J10-C10))</f>
        <v/>
      </c>
    </row>
    <row r="11">
      <c r="B11" s="10" t="n"/>
      <c r="C11" s="13" t="n"/>
      <c r="D11" s="13" t="n"/>
      <c r="E11" s="13" t="n"/>
      <c r="F11" s="13" t="n"/>
      <c r="G11" s="5" t="n"/>
      <c r="H11" s="12">
        <f>IF(COUNTA(D11:F11)=0,"",AVERAGE(D11:F11))</f>
        <v/>
      </c>
      <c r="I11" s="12">
        <f>IF(OR(C11="",H11=""),"",H11-C11)</f>
        <v/>
      </c>
      <c r="J11" s="12">
        <f>IF(H11="","",H11-$L$2)</f>
        <v/>
      </c>
      <c r="K11" s="12">
        <f>IF(H11="","",$L$3*H11+$L$4)</f>
        <v/>
      </c>
      <c r="L11" s="12">
        <f>IF(OR(C11="",J11=""),"",ABS(J11-C11))</f>
        <v/>
      </c>
    </row>
    <row r="12">
      <c r="B12" s="10" t="n"/>
      <c r="C12" s="13" t="n"/>
      <c r="D12" s="13" t="n"/>
      <c r="E12" s="13" t="n"/>
      <c r="F12" s="13" t="n"/>
      <c r="G12" s="5" t="n"/>
      <c r="H12" s="12">
        <f>IF(COUNTA(D12:F12)=0,"",AVERAGE(D12:F12))</f>
        <v/>
      </c>
      <c r="I12" s="12">
        <f>IF(OR(C12="",H12=""),"",H12-C12)</f>
        <v/>
      </c>
      <c r="J12" s="12">
        <f>IF(H12="","",H12-$L$2)</f>
        <v/>
      </c>
      <c r="K12" s="12">
        <f>IF(H12="","",$L$3*H12+$L$4)</f>
        <v/>
      </c>
      <c r="L12" s="12">
        <f>IF(OR(C12="",J12=""),"",ABS(J12-C12))</f>
        <v/>
      </c>
    </row>
    <row r="13">
      <c r="B13" s="10" t="n"/>
      <c r="C13" s="13" t="n"/>
      <c r="D13" s="13" t="n"/>
      <c r="E13" s="13" t="n"/>
      <c r="F13" s="13" t="n"/>
      <c r="G13" s="5" t="n"/>
      <c r="H13" s="12">
        <f>IF(COUNTA(D13:F13)=0,"",AVERAGE(D13:F13))</f>
        <v/>
      </c>
      <c r="I13" s="12">
        <f>IF(OR(C13="",H13=""),"",H13-C13)</f>
        <v/>
      </c>
      <c r="J13" s="12">
        <f>IF(H13="","",H13-$L$2)</f>
        <v/>
      </c>
      <c r="K13" s="12">
        <f>IF(H13="","",$L$3*H13+$L$4)</f>
        <v/>
      </c>
      <c r="L13" s="12">
        <f>IF(OR(C13="",J13=""),"",ABS(J13-C13))</f>
        <v/>
      </c>
    </row>
    <row r="14">
      <c r="B14" s="10" t="n"/>
      <c r="C14" s="13" t="n"/>
      <c r="D14" s="13" t="n"/>
      <c r="E14" s="13" t="n"/>
      <c r="F14" s="13" t="n"/>
      <c r="G14" s="5" t="n"/>
      <c r="H14" s="12">
        <f>IF(COUNTA(D14:F14)=0,"",AVERAGE(D14:F14))</f>
        <v/>
      </c>
      <c r="I14" s="12">
        <f>IF(OR(C14="",H14=""),"",H14-C14)</f>
        <v/>
      </c>
      <c r="J14" s="12">
        <f>IF(H14="","",H14-$L$2)</f>
        <v/>
      </c>
      <c r="K14" s="12">
        <f>IF(H14="","",$L$3*H14+$L$4)</f>
        <v/>
      </c>
      <c r="L14" s="12">
        <f>IF(OR(C14="",J14=""),"",ABS(J14-C14))</f>
        <v/>
      </c>
    </row>
    <row r="15">
      <c r="B15" s="10" t="n"/>
      <c r="C15" s="13" t="n"/>
      <c r="D15" s="13" t="n"/>
      <c r="E15" s="13" t="n"/>
      <c r="F15" s="13" t="n"/>
      <c r="G15" s="5" t="n"/>
      <c r="H15" s="12">
        <f>IF(COUNTA(D15:F15)=0,"",AVERAGE(D15:F15))</f>
        <v/>
      </c>
      <c r="I15" s="12">
        <f>IF(OR(C15="",H15=""),"",H15-C15)</f>
        <v/>
      </c>
      <c r="J15" s="12">
        <f>IF(H15="","",H15-$L$2)</f>
        <v/>
      </c>
      <c r="K15" s="12">
        <f>IF(H15="","",$L$3*H15+$L$4)</f>
        <v/>
      </c>
      <c r="L15" s="12">
        <f>IF(OR(C15="",J15=""),"",ABS(J15-C15))</f>
        <v/>
      </c>
    </row>
  </sheetData>
  <mergeCells count="2">
    <mergeCell ref="B3:J4"/>
    <mergeCell ref="B2:J2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  <tableParts count="1">
    <tablePart xmlns:r="http://schemas.openxmlformats.org/officeDocument/2006/relationships" r:id="rId2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L15"/>
  <sheetViews>
    <sheetView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  <col width="14" customWidth="1" min="8" max="8"/>
    <col width="16" customWidth="1" min="9" max="9"/>
    <col width="16" customWidth="1" min="10" max="10"/>
    <col width="20" customWidth="1" min="11" max="11"/>
    <col width="20" customWidth="1" min="12" max="12"/>
  </cols>
  <sheetData>
    <row r="2">
      <c r="B2" s="1" t="inlineStr">
        <is>
          <t>TrunkFat Calibration</t>
        </is>
      </c>
      <c r="K2" s="6" t="inlineStr">
        <is>
          <t>Mean bias offset</t>
        </is>
      </c>
      <c r="L2" s="12">
        <f>IFERROR(AVERAGE(I8:I15),"")</f>
        <v/>
      </c>
    </row>
    <row r="3" ht="32" customHeight="1">
      <c r="B3" s="2" t="inlineStr">
        <is>
          <t>Enter paired sessions in rows 8:15. Keep DEXA and BIA units identical for this sheet (consistent trunk unit). Columns H:L calculate session mean, bias, mean-bias correction, and regression-predicted DEXA.</t>
        </is>
      </c>
      <c r="K3" s="6" t="inlineStr">
        <is>
          <t>Slope (DEXA on BIA)</t>
        </is>
      </c>
      <c r="L3" s="8">
        <f>IF(COUNT(H8:H15)&gt;=3,SLOPE(C8:C15,H8:H15),"")</f>
        <v/>
      </c>
    </row>
    <row r="4" ht="32" customHeight="1">
      <c r="K4" s="6" t="inlineStr">
        <is>
          <t>Intercept</t>
        </is>
      </c>
      <c r="L4" s="12">
        <f>IF(COUNT(H8:H15)&gt;=3,INTERCEPT(C8:C15,H8:H15),"")</f>
        <v/>
      </c>
    </row>
    <row r="5">
      <c r="K5" s="6" t="inlineStr">
        <is>
          <t>Sessions entered</t>
        </is>
      </c>
      <c r="L5" s="9">
        <f>COUNT(C8:C15)</f>
        <v/>
      </c>
    </row>
    <row r="6">
      <c r="K6" s="6" t="inlineStr">
        <is>
          <t>Suggested method</t>
        </is>
      </c>
      <c r="L6" s="5">
        <f>IF(L5&lt;3,"Need more paired sessions",IF(ABS(MAX(I8:I15)-MIN(I8:I15))&lt;2,"Bias offset is probably sufficient","Check regression column"))</f>
        <v/>
      </c>
    </row>
    <row r="7">
      <c r="B7" s="3" t="inlineStr">
        <is>
          <t>Date</t>
        </is>
      </c>
      <c r="C7" s="3" t="inlineStr">
        <is>
          <t>DEXA</t>
        </is>
      </c>
      <c r="D7" s="3" t="inlineStr">
        <is>
          <t>BIA 1</t>
        </is>
      </c>
      <c r="E7" s="3" t="inlineStr">
        <is>
          <t>BIA 2</t>
        </is>
      </c>
      <c r="F7" s="3" t="inlineStr">
        <is>
          <t>BIA 3</t>
        </is>
      </c>
      <c r="G7" s="3" t="inlineStr">
        <is>
          <t>Notes</t>
        </is>
      </c>
      <c r="H7" s="3" t="inlineStr">
        <is>
          <t>Mean BIA</t>
        </is>
      </c>
      <c r="I7" s="3" t="inlineStr">
        <is>
          <t>Bias (BIA-DEXA)</t>
        </is>
      </c>
      <c r="J7" s="3" t="inlineStr">
        <is>
          <t>Corrected BIA</t>
        </is>
      </c>
      <c r="K7" s="3" t="inlineStr">
        <is>
          <t>Predicted DEXA (regression)</t>
        </is>
      </c>
      <c r="L7" s="3" t="inlineStr">
        <is>
          <t>Abs Error Corrected</t>
        </is>
      </c>
    </row>
    <row r="8">
      <c r="B8" s="10" t="inlineStr">
        <is>
          <t>2026-01-10</t>
        </is>
      </c>
      <c r="C8" s="13" t="n">
        <v>12.8</v>
      </c>
      <c r="D8" s="13" t="n">
        <v>13.4</v>
      </c>
      <c r="E8" s="13" t="n">
        <v>13.2</v>
      </c>
      <c r="F8" s="13" t="n">
        <v>13.5</v>
      </c>
      <c r="G8" s="5" t="inlineStr">
        <is>
          <t>Replace sample data with your own paired sessions</t>
        </is>
      </c>
      <c r="H8" s="12">
        <f>IF(COUNTA(D8:F8)=0,"",AVERAGE(D8:F8))</f>
        <v/>
      </c>
      <c r="I8" s="12">
        <f>IF(OR(C8="",H8=""),"",H8-C8)</f>
        <v/>
      </c>
      <c r="J8" s="12">
        <f>IF(H8="","",H8-$L$2)</f>
        <v/>
      </c>
      <c r="K8" s="12">
        <f>IF(H8="","",$L$3*H8+$L$4)</f>
        <v/>
      </c>
      <c r="L8" s="12">
        <f>IF(OR(C8="",J8=""),"",ABS(J8-C8))</f>
        <v/>
      </c>
    </row>
    <row r="9">
      <c r="B9" s="10" t="inlineStr">
        <is>
          <t>2026-04-10</t>
        </is>
      </c>
      <c r="C9" s="13" t="n">
        <v>11.6</v>
      </c>
      <c r="D9" s="13" t="n">
        <v>12.1</v>
      </c>
      <c r="E9" s="13" t="n">
        <v>11.9</v>
      </c>
      <c r="F9" s="13" t="n">
        <v>12.2</v>
      </c>
      <c r="G9" s="5" t="inlineStr">
        <is>
          <t>Replace sample data with your own paired sessions</t>
        </is>
      </c>
      <c r="H9" s="12">
        <f>IF(COUNTA(D9:F9)=0,"",AVERAGE(D9:F9))</f>
        <v/>
      </c>
      <c r="I9" s="12">
        <f>IF(OR(C9="",H9=""),"",H9-C9)</f>
        <v/>
      </c>
      <c r="J9" s="12">
        <f>IF(H9="","",H9-$L$2)</f>
        <v/>
      </c>
      <c r="K9" s="12">
        <f>IF(H9="","",$L$3*H9+$L$4)</f>
        <v/>
      </c>
      <c r="L9" s="12">
        <f>IF(OR(C9="",J9=""),"",ABS(J9-C9))</f>
        <v/>
      </c>
    </row>
    <row r="10">
      <c r="B10" s="10" t="n"/>
      <c r="C10" s="13" t="n"/>
      <c r="D10" s="13" t="n"/>
      <c r="E10" s="13" t="n"/>
      <c r="F10" s="13" t="n"/>
      <c r="G10" s="5" t="n"/>
      <c r="H10" s="12">
        <f>IF(COUNTA(D10:F10)=0,"",AVERAGE(D10:F10))</f>
        <v/>
      </c>
      <c r="I10" s="12">
        <f>IF(OR(C10="",H10=""),"",H10-C10)</f>
        <v/>
      </c>
      <c r="J10" s="12">
        <f>IF(H10="","",H10-$L$2)</f>
        <v/>
      </c>
      <c r="K10" s="12">
        <f>IF(H10="","",$L$3*H10+$L$4)</f>
        <v/>
      </c>
      <c r="L10" s="12">
        <f>IF(OR(C10="",J10=""),"",ABS(J10-C10))</f>
        <v/>
      </c>
    </row>
    <row r="11">
      <c r="B11" s="10" t="n"/>
      <c r="C11" s="13" t="n"/>
      <c r="D11" s="13" t="n"/>
      <c r="E11" s="13" t="n"/>
      <c r="F11" s="13" t="n"/>
      <c r="G11" s="5" t="n"/>
      <c r="H11" s="12">
        <f>IF(COUNTA(D11:F11)=0,"",AVERAGE(D11:F11))</f>
        <v/>
      </c>
      <c r="I11" s="12">
        <f>IF(OR(C11="",H11=""),"",H11-C11)</f>
        <v/>
      </c>
      <c r="J11" s="12">
        <f>IF(H11="","",H11-$L$2)</f>
        <v/>
      </c>
      <c r="K11" s="12">
        <f>IF(H11="","",$L$3*H11+$L$4)</f>
        <v/>
      </c>
      <c r="L11" s="12">
        <f>IF(OR(C11="",J11=""),"",ABS(J11-C11))</f>
        <v/>
      </c>
    </row>
    <row r="12">
      <c r="B12" s="10" t="n"/>
      <c r="C12" s="13" t="n"/>
      <c r="D12" s="13" t="n"/>
      <c r="E12" s="13" t="n"/>
      <c r="F12" s="13" t="n"/>
      <c r="G12" s="5" t="n"/>
      <c r="H12" s="12">
        <f>IF(COUNTA(D12:F12)=0,"",AVERAGE(D12:F12))</f>
        <v/>
      </c>
      <c r="I12" s="12">
        <f>IF(OR(C12="",H12=""),"",H12-C12)</f>
        <v/>
      </c>
      <c r="J12" s="12">
        <f>IF(H12="","",H12-$L$2)</f>
        <v/>
      </c>
      <c r="K12" s="12">
        <f>IF(H12="","",$L$3*H12+$L$4)</f>
        <v/>
      </c>
      <c r="L12" s="12">
        <f>IF(OR(C12="",J12=""),"",ABS(J12-C12))</f>
        <v/>
      </c>
    </row>
    <row r="13">
      <c r="B13" s="10" t="n"/>
      <c r="C13" s="13" t="n"/>
      <c r="D13" s="13" t="n"/>
      <c r="E13" s="13" t="n"/>
      <c r="F13" s="13" t="n"/>
      <c r="G13" s="5" t="n"/>
      <c r="H13" s="12">
        <f>IF(COUNTA(D13:F13)=0,"",AVERAGE(D13:F13))</f>
        <v/>
      </c>
      <c r="I13" s="12">
        <f>IF(OR(C13="",H13=""),"",H13-C13)</f>
        <v/>
      </c>
      <c r="J13" s="12">
        <f>IF(H13="","",H13-$L$2)</f>
        <v/>
      </c>
      <c r="K13" s="12">
        <f>IF(H13="","",$L$3*H13+$L$4)</f>
        <v/>
      </c>
      <c r="L13" s="12">
        <f>IF(OR(C13="",J13=""),"",ABS(J13-C13))</f>
        <v/>
      </c>
    </row>
    <row r="14">
      <c r="B14" s="10" t="n"/>
      <c r="C14" s="13" t="n"/>
      <c r="D14" s="13" t="n"/>
      <c r="E14" s="13" t="n"/>
      <c r="F14" s="13" t="n"/>
      <c r="G14" s="5" t="n"/>
      <c r="H14" s="12">
        <f>IF(COUNTA(D14:F14)=0,"",AVERAGE(D14:F14))</f>
        <v/>
      </c>
      <c r="I14" s="12">
        <f>IF(OR(C14="",H14=""),"",H14-C14)</f>
        <v/>
      </c>
      <c r="J14" s="12">
        <f>IF(H14="","",H14-$L$2)</f>
        <v/>
      </c>
      <c r="K14" s="12">
        <f>IF(H14="","",$L$3*H14+$L$4)</f>
        <v/>
      </c>
      <c r="L14" s="12">
        <f>IF(OR(C14="",J14=""),"",ABS(J14-C14))</f>
        <v/>
      </c>
    </row>
    <row r="15">
      <c r="B15" s="10" t="n"/>
      <c r="C15" s="13" t="n"/>
      <c r="D15" s="13" t="n"/>
      <c r="E15" s="13" t="n"/>
      <c r="F15" s="13" t="n"/>
      <c r="G15" s="5" t="n"/>
      <c r="H15" s="12">
        <f>IF(COUNTA(D15:F15)=0,"",AVERAGE(D15:F15))</f>
        <v/>
      </c>
      <c r="I15" s="12">
        <f>IF(OR(C15="",H15=""),"",H15-C15)</f>
        <v/>
      </c>
      <c r="J15" s="12">
        <f>IF(H15="","",H15-$L$2)</f>
        <v/>
      </c>
      <c r="K15" s="12">
        <f>IF(H15="","",$L$3*H15+$L$4)</f>
        <v/>
      </c>
      <c r="L15" s="12">
        <f>IF(OR(C15="",J15=""),"",ABS(J15-C15))</f>
        <v/>
      </c>
    </row>
  </sheetData>
  <mergeCells count="2">
    <mergeCell ref="B3:J4"/>
    <mergeCell ref="B2:J2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  <tableParts count="1"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2026-04-11T23:19:18Z</dcterms:created>
  <dcterms:modified xmlns:dcterms="http://purl.org/dc/terms/" xmlns:xsi="http://www.w3.org/2001/XMLSchema-instance" xsi:type="dcterms:W3CDTF">2026-04-11T23:19:18Z</dcterms:modified>
</cp:coreProperties>
</file>